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70FE1CB3-5D97-44B9-9BE2-9CFA5122ED3D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Sheet1" sheetId="1" r:id="rId1"/>
  </sheets>
  <definedNames>
    <definedName name="商品">Sheet1!$J$5:$O$10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H5" i="1"/>
  <c r="H6" i="1"/>
  <c r="H7" i="1"/>
  <c r="H8" i="1"/>
  <c r="H9" i="1"/>
  <c r="H10" i="1"/>
  <c r="H11" i="1"/>
  <c r="H12" i="1"/>
  <c r="H13" i="1"/>
  <c r="F5" i="1"/>
  <c r="F6" i="1"/>
  <c r="F7" i="1"/>
  <c r="F8" i="1"/>
  <c r="F9" i="1"/>
  <c r="F10" i="1"/>
  <c r="F11" i="1"/>
  <c r="F12" i="1"/>
  <c r="F13" i="1"/>
  <c r="D10" i="1"/>
  <c r="D5" i="1"/>
  <c r="D6" i="1"/>
  <c r="D7" i="1"/>
  <c r="D8" i="1"/>
  <c r="D9" i="1"/>
  <c r="D11" i="1"/>
  <c r="D12" i="1"/>
  <c r="D13" i="1"/>
  <c r="D4" i="1"/>
  <c r="E5" i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<sst xmlns="http://schemas.openxmlformats.org/spreadsheetml/2006/main" count="35" uniqueCount="31">
  <si>
    <t>コード</t>
    <phoneticPr fontId="1"/>
  </si>
  <si>
    <t>数量</t>
    <rPh sb="0" eb="2">
      <t>スウリョウ</t>
    </rPh>
    <phoneticPr fontId="1"/>
  </si>
  <si>
    <t>ミックス</t>
    <phoneticPr fontId="1"/>
  </si>
  <si>
    <t>合計</t>
    <rPh sb="0" eb="2">
      <t>ゴウケイ</t>
    </rPh>
    <phoneticPr fontId="1"/>
  </si>
  <si>
    <t>料金</t>
    <rPh sb="0" eb="2">
      <t>リョウキン</t>
    </rPh>
    <phoneticPr fontId="1"/>
  </si>
  <si>
    <t>ぽこそんピザ</t>
    <phoneticPr fontId="1"/>
  </si>
  <si>
    <t>商品名</t>
    <rPh sb="0" eb="3">
      <t>ショウヒンメイ</t>
    </rPh>
    <phoneticPr fontId="1"/>
  </si>
  <si>
    <t>S</t>
    <phoneticPr fontId="1"/>
  </si>
  <si>
    <t>M</t>
    <phoneticPr fontId="1"/>
  </si>
  <si>
    <t>L</t>
    <phoneticPr fontId="1"/>
  </si>
  <si>
    <t>R</t>
    <phoneticPr fontId="1"/>
  </si>
  <si>
    <t>モツァレラ</t>
    <phoneticPr fontId="1"/>
  </si>
  <si>
    <t>コーン</t>
    <phoneticPr fontId="1"/>
  </si>
  <si>
    <t>スパイシー</t>
    <phoneticPr fontId="1"/>
  </si>
  <si>
    <t>照り焼き</t>
    <rPh sb="0" eb="1">
      <t>テ</t>
    </rPh>
    <rPh sb="2" eb="3">
      <t>ヤ</t>
    </rPh>
    <phoneticPr fontId="1"/>
  </si>
  <si>
    <t>シーフード</t>
    <phoneticPr fontId="1"/>
  </si>
  <si>
    <t>サイズごとの料金</t>
    <rPh sb="6" eb="8">
      <t>リョウキン</t>
    </rPh>
    <phoneticPr fontId="1"/>
  </si>
  <si>
    <t>日付</t>
    <rPh sb="0" eb="2">
      <t>ヒヅケ</t>
    </rPh>
    <phoneticPr fontId="1"/>
  </si>
  <si>
    <t>サイズ</t>
    <phoneticPr fontId="1"/>
  </si>
  <si>
    <t>101-S</t>
    <phoneticPr fontId="1"/>
  </si>
  <si>
    <t>102-L</t>
    <phoneticPr fontId="1"/>
  </si>
  <si>
    <t>103-M</t>
    <phoneticPr fontId="1"/>
  </si>
  <si>
    <t>101-R</t>
    <phoneticPr fontId="1"/>
  </si>
  <si>
    <t>105-L</t>
    <phoneticPr fontId="1"/>
  </si>
  <si>
    <t>104-R</t>
    <phoneticPr fontId="1"/>
  </si>
  <si>
    <t>100-M</t>
    <phoneticPr fontId="1"/>
  </si>
  <si>
    <t>104-L</t>
    <phoneticPr fontId="1"/>
  </si>
  <si>
    <t>コードの左3文字は商品コード、右１文字はサイズ</t>
    <rPh sb="4" eb="5">
      <t>ヒダリ</t>
    </rPh>
    <rPh sb="6" eb="8">
      <t>モジ</t>
    </rPh>
    <rPh sb="9" eb="11">
      <t>ショウヒン</t>
    </rPh>
    <rPh sb="15" eb="16">
      <t>ミギ</t>
    </rPh>
    <rPh sb="17" eb="19">
      <t>モジ</t>
    </rPh>
    <phoneticPr fontId="1"/>
  </si>
  <si>
    <t>商品コード</t>
    <phoneticPr fontId="1"/>
  </si>
  <si>
    <t xml:space="preserve"> </t>
    <phoneticPr fontId="1"/>
  </si>
  <si>
    <t>※サイズ(Sサイズ、Lサイズ等）を見やすく変えて、金額には桁区切りをつけてます。罫線、セルの塗りつぶしはお好みで付けてます。</t>
    <rPh sb="14" eb="15">
      <t>ナド</t>
    </rPh>
    <rPh sb="17" eb="18">
      <t>ミ</t>
    </rPh>
    <rPh sb="21" eb="22">
      <t>カ</t>
    </rPh>
    <rPh sb="25" eb="27">
      <t>キンガク</t>
    </rPh>
    <rPh sb="29" eb="32">
      <t>ケタクギ</t>
    </rPh>
    <rPh sb="40" eb="42">
      <t>ケイセン</t>
    </rPh>
    <rPh sb="46" eb="47">
      <t>ヌ</t>
    </rPh>
    <rPh sb="53" eb="54">
      <t>コノ</t>
    </rPh>
    <rPh sb="56" eb="57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</si>
</sst>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サ&quot;&quot;イ&quot;&quot;ズ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16" xfId="1" applyFont="1" applyBorder="1">
      <alignment vertical="center"/>
    </xf>
    <xf numFmtId="0" fontId="0" fillId="0" borderId="4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15" xfId="1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56" fontId="0" fillId="2" borderId="8" xfId="0" applyNumberFormat="1" applyFill="1" applyBorder="1">
      <alignment vertical="center"/>
    </xf>
    <xf numFmtId="0" fontId="0" fillId="2" borderId="10" xfId="0" applyFill="1" applyBorder="1">
      <alignment vertical="center"/>
    </xf>
    <xf numFmtId="56" fontId="0" fillId="2" borderId="3" xfId="0" applyNumberFormat="1" applyFill="1" applyBorder="1">
      <alignment vertical="center"/>
    </xf>
    <xf numFmtId="0" fontId="0" fillId="2" borderId="4" xfId="0" applyFill="1" applyBorder="1">
      <alignment vertical="center"/>
    </xf>
    <xf numFmtId="56" fontId="0" fillId="2" borderId="5" xfId="0" applyNumberForma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P17"/>
  <sheetViews>
    <sheetView tabSelected="1" zoomScale="145" zoomScaleNormal="145" workbookViewId="0">
      <selection activeCell="F17" sqref="F17"/>
    </sheetView>
  </sheetViews>
  <sheetFormatPr defaultRowHeight="18.75" x14ac:dyDescent="0.4"/>
  <cols>
    <col min="1" max="1" width="3.125" customWidth="1"/>
    <col min="2" max="3" width="8.875" customWidth="1"/>
    <col min="4" max="4" width="11" bestFit="1" customWidth="1"/>
    <col min="5" max="8" width="8.875" customWidth="1"/>
    <col min="9" max="9" width="3.125" customWidth="1"/>
    <col min="11" max="11" width="11" bestFit="1" customWidth="1"/>
  </cols>
  <sheetData>
    <row r="2" spans="2:15" ht="19.5" thickBot="1" x14ac:dyDescent="0.45">
      <c r="B2" t="s">
        <v>5</v>
      </c>
    </row>
    <row r="3" spans="2:15" ht="19.5" thickBot="1" x14ac:dyDescent="0.45">
      <c r="B3" s="28" t="s">
        <v>17</v>
      </c>
      <c r="C3" s="29" t="s">
        <v>0</v>
      </c>
      <c r="D3" s="30" t="s">
        <v>6</v>
      </c>
      <c r="E3" s="31" t="s">
        <v>18</v>
      </c>
      <c r="F3" s="31" t="s">
        <v>4</v>
      </c>
      <c r="G3" s="31" t="s">
        <v>1</v>
      </c>
      <c r="H3" s="29" t="s">
        <v>3</v>
      </c>
      <c r="J3" t="s">
        <v>28</v>
      </c>
      <c r="L3" s="38" t="s">
        <v>16</v>
      </c>
      <c r="M3" s="39"/>
      <c r="N3" s="39"/>
      <c r="O3" s="40"/>
    </row>
    <row r="4" spans="2:15" ht="19.5" thickBot="1" x14ac:dyDescent="0.45">
      <c r="B4" s="32">
        <v>44743</v>
      </c>
      <c r="C4" s="33" t="s">
        <v>19</v>
      </c>
      <c r="D4" s="15" t="str">
        <f t="shared" ref="D4:D13" si="0">VLOOKUP(VALUE(LEFT($C4,3)),商品,2,FALSE)</f>
        <v>モツァレラ</v>
      </c>
      <c r="E4" s="12" t="str">
        <f>RIGHT(C4,1)</f>
        <v>S</v>
      </c>
      <c r="F4" s="13">
        <f t="shared" ref="F4:F13" si="1">VLOOKUP(VALUE(LEFT($C4,3)),商品,MATCH(E4,$L$4:$O$4,0)+2,FALSE)</f>
        <v>1460</v>
      </c>
      <c r="G4" s="11">
        <v>2</v>
      </c>
      <c r="H4" s="14">
        <f>F4*G4</f>
        <v>2920</v>
      </c>
      <c r="J4" s="28" t="s">
        <v>0</v>
      </c>
      <c r="K4" s="29" t="s">
        <v>6</v>
      </c>
      <c r="L4" s="30" t="s">
        <v>7</v>
      </c>
      <c r="M4" s="31" t="s">
        <v>8</v>
      </c>
      <c r="N4" s="31" t="s">
        <v>10</v>
      </c>
      <c r="O4" s="29" t="s">
        <v>9</v>
      </c>
    </row>
    <row r="5" spans="2:15" x14ac:dyDescent="0.4">
      <c r="B5" s="34">
        <v>44743</v>
      </c>
      <c r="C5" s="35" t="s">
        <v>20</v>
      </c>
      <c r="D5" s="16" t="str">
        <f t="shared" si="0"/>
        <v>コーン</v>
      </c>
      <c r="E5" s="4" t="str">
        <f t="shared" ref="E5:E13" si="2">RIGHT(C5,1)</f>
        <v>L</v>
      </c>
      <c r="F5" s="5">
        <f t="shared" si="1"/>
        <v>3480</v>
      </c>
      <c r="G5" s="1">
        <v>1</v>
      </c>
      <c r="H5" s="6">
        <f t="shared" ref="H5:H13" si="3">F5*G5</f>
        <v>3480</v>
      </c>
      <c r="J5" s="26">
        <v>100</v>
      </c>
      <c r="K5" s="18" t="s">
        <v>2</v>
      </c>
      <c r="L5" s="27">
        <v>1230</v>
      </c>
      <c r="M5" s="13">
        <v>2030</v>
      </c>
      <c r="N5" s="13">
        <v>2830</v>
      </c>
      <c r="O5" s="14">
        <v>3630</v>
      </c>
    </row>
    <row r="6" spans="2:15" x14ac:dyDescent="0.4">
      <c r="B6" s="34">
        <v>44745</v>
      </c>
      <c r="C6" s="35" t="s">
        <v>19</v>
      </c>
      <c r="D6" s="16" t="str">
        <f t="shared" si="0"/>
        <v>モツァレラ</v>
      </c>
      <c r="E6" s="4" t="str">
        <f t="shared" si="2"/>
        <v>S</v>
      </c>
      <c r="F6" s="5">
        <f t="shared" si="1"/>
        <v>1460</v>
      </c>
      <c r="G6" s="1">
        <v>3</v>
      </c>
      <c r="H6" s="6">
        <f t="shared" si="3"/>
        <v>4380</v>
      </c>
      <c r="J6" s="20">
        <v>101</v>
      </c>
      <c r="K6" s="19" t="s">
        <v>11</v>
      </c>
      <c r="L6" s="22">
        <v>1460</v>
      </c>
      <c r="M6" s="5">
        <v>2260</v>
      </c>
      <c r="N6" s="5">
        <v>3060</v>
      </c>
      <c r="O6" s="6">
        <v>3860</v>
      </c>
    </row>
    <row r="7" spans="2:15" x14ac:dyDescent="0.4">
      <c r="B7" s="34">
        <v>44746</v>
      </c>
      <c r="C7" s="35" t="s">
        <v>23</v>
      </c>
      <c r="D7" s="16" t="str">
        <f t="shared" si="0"/>
        <v>シーフード</v>
      </c>
      <c r="E7" s="4" t="str">
        <f t="shared" si="2"/>
        <v>L</v>
      </c>
      <c r="F7" s="5">
        <f t="shared" si="1"/>
        <v>4020</v>
      </c>
      <c r="G7" s="1">
        <v>1</v>
      </c>
      <c r="H7" s="6">
        <f t="shared" si="3"/>
        <v>4020</v>
      </c>
      <c r="J7" s="20">
        <v>102</v>
      </c>
      <c r="K7" s="19" t="s">
        <v>12</v>
      </c>
      <c r="L7" s="22">
        <v>1080</v>
      </c>
      <c r="M7" s="5">
        <v>1880</v>
      </c>
      <c r="N7" s="5">
        <v>2680</v>
      </c>
      <c r="O7" s="6">
        <v>3480</v>
      </c>
    </row>
    <row r="8" spans="2:15" x14ac:dyDescent="0.4">
      <c r="B8" s="34">
        <v>44746</v>
      </c>
      <c r="C8" s="35" t="s">
        <v>24</v>
      </c>
      <c r="D8" s="16" t="str">
        <f t="shared" si="0"/>
        <v>照り焼き</v>
      </c>
      <c r="E8" s="4" t="str">
        <f t="shared" si="2"/>
        <v>R</v>
      </c>
      <c r="F8" s="5">
        <f t="shared" si="1"/>
        <v>2960</v>
      </c>
      <c r="G8" s="1">
        <v>1</v>
      </c>
      <c r="H8" s="6">
        <f t="shared" si="3"/>
        <v>2960</v>
      </c>
      <c r="J8" s="20">
        <v>103</v>
      </c>
      <c r="K8" s="24" t="s">
        <v>13</v>
      </c>
      <c r="L8" s="22">
        <v>1520</v>
      </c>
      <c r="M8" s="5">
        <v>2320</v>
      </c>
      <c r="N8" s="5">
        <v>3120</v>
      </c>
      <c r="O8" s="6">
        <v>3920</v>
      </c>
    </row>
    <row r="9" spans="2:15" x14ac:dyDescent="0.4">
      <c r="B9" s="34">
        <v>44746</v>
      </c>
      <c r="C9" s="35" t="s">
        <v>21</v>
      </c>
      <c r="D9" s="16" t="str">
        <f t="shared" si="0"/>
        <v>スパイシー</v>
      </c>
      <c r="E9" s="4" t="str">
        <f t="shared" si="2"/>
        <v>M</v>
      </c>
      <c r="F9" s="5">
        <f t="shared" si="1"/>
        <v>2320</v>
      </c>
      <c r="G9" s="1">
        <v>2</v>
      </c>
      <c r="H9" s="6">
        <f t="shared" si="3"/>
        <v>4640</v>
      </c>
      <c r="J9" s="20">
        <v>104</v>
      </c>
      <c r="K9" s="24" t="s">
        <v>14</v>
      </c>
      <c r="L9" s="22">
        <v>1360</v>
      </c>
      <c r="M9" s="5">
        <v>2160</v>
      </c>
      <c r="N9" s="5">
        <v>2960</v>
      </c>
      <c r="O9" s="6">
        <v>3760</v>
      </c>
    </row>
    <row r="10" spans="2:15" ht="19.5" thickBot="1" x14ac:dyDescent="0.45">
      <c r="B10" s="34">
        <v>44746</v>
      </c>
      <c r="C10" s="35" t="s">
        <v>20</v>
      </c>
      <c r="D10" s="16" t="str">
        <f t="shared" si="0"/>
        <v>コーン</v>
      </c>
      <c r="E10" s="4" t="str">
        <f t="shared" si="2"/>
        <v>L</v>
      </c>
      <c r="F10" s="5">
        <f t="shared" si="1"/>
        <v>3480</v>
      </c>
      <c r="G10" s="1">
        <v>3</v>
      </c>
      <c r="H10" s="6">
        <f t="shared" si="3"/>
        <v>10440</v>
      </c>
      <c r="J10" s="21">
        <v>105</v>
      </c>
      <c r="K10" s="25" t="s">
        <v>15</v>
      </c>
      <c r="L10" s="23">
        <v>1620</v>
      </c>
      <c r="M10" s="9">
        <v>2420</v>
      </c>
      <c r="N10" s="9">
        <v>3220</v>
      </c>
      <c r="O10" s="10">
        <v>4020</v>
      </c>
    </row>
    <row r="11" spans="2:15" x14ac:dyDescent="0.4">
      <c r="B11" s="34">
        <v>44747</v>
      </c>
      <c r="C11" s="35" t="s">
        <v>26</v>
      </c>
      <c r="D11" s="16" t="str">
        <f t="shared" si="0"/>
        <v>照り焼き</v>
      </c>
      <c r="E11" s="4" t="str">
        <f t="shared" si="2"/>
        <v>L</v>
      </c>
      <c r="F11" s="5">
        <f t="shared" si="1"/>
        <v>3760</v>
      </c>
      <c r="G11" s="1">
        <v>2</v>
      </c>
      <c r="H11" s="6">
        <f t="shared" si="3"/>
        <v>7520</v>
      </c>
    </row>
    <row r="12" spans="2:15" x14ac:dyDescent="0.4">
      <c r="B12" s="34">
        <v>44747</v>
      </c>
      <c r="C12" s="35" t="s">
        <v>22</v>
      </c>
      <c r="D12" s="16" t="str">
        <f t="shared" si="0"/>
        <v>モツァレラ</v>
      </c>
      <c r="E12" s="4" t="str">
        <f t="shared" si="2"/>
        <v>R</v>
      </c>
      <c r="F12" s="5">
        <f t="shared" si="1"/>
        <v>3060</v>
      </c>
      <c r="G12" s="1">
        <v>3</v>
      </c>
      <c r="H12" s="6">
        <f t="shared" si="3"/>
        <v>9180</v>
      </c>
    </row>
    <row r="13" spans="2:15" ht="19.5" thickBot="1" x14ac:dyDescent="0.45">
      <c r="B13" s="36">
        <v>44747</v>
      </c>
      <c r="C13" s="37" t="s">
        <v>25</v>
      </c>
      <c r="D13" s="17" t="str">
        <f t="shared" si="0"/>
        <v>ミックス</v>
      </c>
      <c r="E13" s="8" t="str">
        <f t="shared" si="2"/>
        <v>M</v>
      </c>
      <c r="F13" s="9">
        <f t="shared" si="1"/>
        <v>2030</v>
      </c>
      <c r="G13" s="7">
        <v>1</v>
      </c>
      <c r="H13" s="10">
        <f t="shared" si="3"/>
        <v>2030</v>
      </c>
    </row>
    <row r="15" spans="2:15" ht="24" x14ac:dyDescent="0.4">
      <c r="B15" s="2" t="s">
        <v>27</v>
      </c>
    </row>
    <row r="16" spans="2:15" x14ac:dyDescent="0.4">
      <c r="B16" s="3" t="s">
        <v>30</v>
      </c>
    </row>
    <row r="17" spans="16:16" x14ac:dyDescent="0.4">
      <c r="P17" t="s">
        <v>29</v>
      </c>
    </row>
  </sheetData>
  <sortState xmlns:xlrd2="http://schemas.microsoft.com/office/spreadsheetml/2017/richdata2" ref="B4:B13">
    <sortCondition ref="B4:B13"/>
  </sortState>
  <mergeCells count="1">
    <mergeCell ref="L3:O3"/>
  </mergeCells>
  <phoneticPr fontId="1"/>
  <printOptions headings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商品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2022-07-05T05:07:18Z</cp:lastPrinted>
  <dcterms:created xsi:type="dcterms:W3CDTF">2022-05-25T05:29:09Z</dcterms:created>
  <dcterms:modified xsi:type="dcterms:W3CDTF">2022-07-05T05:08:01Z</dcterms:modified>
</cp:coreProperties>
</file>