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13_ncr:1_{49A6FF33-36DF-40AE-A851-73217C7C9A43}" xr6:coauthVersionLast="47" xr6:coauthVersionMax="47" xr10:uidLastSave="{00000000-0000-0000-0000-000000000000}"/>
  <bookViews>
    <workbookView xWindow="-120" yWindow="-120" windowWidth="29040" windowHeight="15840" xr2:uid="{9064413D-A5B0-4AEA-8B68-FD8A064CF497}"/>
  </bookViews>
  <sheets>
    <sheet name="問題" sheetId="31" r:id="rId1"/>
    <sheet name="解答" sheetId="1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15" l="1"/>
  <c r="M9" i="15"/>
  <c r="M10" i="15"/>
  <c r="M11" i="15"/>
  <c r="M12" i="15"/>
  <c r="M6" i="15"/>
  <c r="L8" i="15"/>
  <c r="L9" i="15"/>
  <c r="L10" i="15"/>
  <c r="L11" i="15"/>
  <c r="L12" i="15"/>
  <c r="L6" i="15"/>
  <c r="K7" i="15"/>
  <c r="M7" i="15" s="1"/>
  <c r="K8" i="15"/>
  <c r="K9" i="15"/>
  <c r="K10" i="15"/>
  <c r="K11" i="15"/>
  <c r="K12" i="15"/>
  <c r="K6" i="15"/>
  <c r="E14" i="15"/>
  <c r="F14" i="15"/>
  <c r="G14" i="15"/>
  <c r="H14" i="15"/>
  <c r="I14" i="15"/>
  <c r="J14" i="15"/>
  <c r="D14" i="15"/>
  <c r="E13" i="15"/>
  <c r="G15" i="15" s="1"/>
  <c r="F13" i="15"/>
  <c r="G13" i="15"/>
  <c r="H13" i="15"/>
  <c r="I13" i="15"/>
  <c r="J13" i="15"/>
  <c r="D13" i="15"/>
  <c r="K3" i="15"/>
  <c r="L3" i="15"/>
  <c r="F15" i="15" l="1"/>
  <c r="L7" i="15"/>
  <c r="H15" i="15"/>
  <c r="E15" i="15"/>
  <c r="K13" i="15"/>
  <c r="D15" i="15"/>
  <c r="J15" i="15"/>
  <c r="I15" i="15"/>
</calcChain>
</file>

<file path=xl/sharedStrings.xml><?xml version="1.0" encoding="utf-8"?>
<sst xmlns="http://schemas.openxmlformats.org/spreadsheetml/2006/main" count="58" uniqueCount="28">
  <si>
    <t>合計</t>
    <rPh sb="0" eb="2">
      <t>ゴウケイ</t>
    </rPh>
    <phoneticPr fontId="1"/>
  </si>
  <si>
    <t>単価</t>
    <rPh sb="0" eb="2">
      <t>タンカ</t>
    </rPh>
    <phoneticPr fontId="1"/>
  </si>
  <si>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</si>
  <si>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</si>
  <si>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</si>
  <si>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</si>
  <si>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</si>
  <si>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土曜日</t>
  </si>
  <si>
    <t>日曜日</t>
  </si>
  <si>
    <t>ぽこそん駄菓子屋週間販売一覧</t>
    <rPh sb="4" eb="8">
      <t>ダガシヤ</t>
    </rPh>
    <rPh sb="8" eb="12">
      <t>シュウカンハンバイ</t>
    </rPh>
    <rPh sb="12" eb="14">
      <t>イチラン</t>
    </rPh>
    <phoneticPr fontId="1"/>
  </si>
  <si>
    <t>商品数</t>
    <rPh sb="0" eb="3">
      <t>ショウヒンスウ</t>
    </rPh>
    <phoneticPr fontId="1"/>
  </si>
  <si>
    <t>品名</t>
    <rPh sb="0" eb="2">
      <t>ヒンメイ</t>
    </rPh>
    <phoneticPr fontId="1"/>
  </si>
  <si>
    <t>販売数(個)</t>
    <rPh sb="0" eb="3">
      <t>ハンバイカズ</t>
    </rPh>
    <rPh sb="4" eb="5">
      <t>コ</t>
    </rPh>
    <phoneticPr fontId="1"/>
  </si>
  <si>
    <t>合計金額</t>
    <rPh sb="0" eb="2">
      <t>ゴウケイ</t>
    </rPh>
    <rPh sb="2" eb="4">
      <t>キンガク</t>
    </rPh>
    <phoneticPr fontId="1"/>
  </si>
  <si>
    <t>評価</t>
    <rPh sb="0" eb="2">
      <t>ヒョウカ</t>
    </rPh>
    <phoneticPr fontId="1"/>
  </si>
  <si>
    <t>(個)</t>
    <rPh sb="1" eb="2">
      <t>コ</t>
    </rPh>
    <phoneticPr fontId="1"/>
  </si>
  <si>
    <t>ラムネ</t>
    <phoneticPr fontId="1"/>
  </si>
  <si>
    <t>ふ菓子</t>
    <rPh sb="1" eb="3">
      <t>ガシ</t>
    </rPh>
    <phoneticPr fontId="1"/>
  </si>
  <si>
    <t>さくら大根</t>
    <rPh sb="3" eb="5">
      <t>ダイコン</t>
    </rPh>
    <phoneticPr fontId="1"/>
  </si>
  <si>
    <t>金平糖</t>
    <rPh sb="0" eb="3">
      <t>コンペイトウ</t>
    </rPh>
    <phoneticPr fontId="1"/>
  </si>
  <si>
    <t>きびだんご</t>
    <phoneticPr fontId="1"/>
  </si>
  <si>
    <t>わたあめ</t>
    <phoneticPr fontId="1"/>
  </si>
  <si>
    <t>ミニドーナツ</t>
    <phoneticPr fontId="1"/>
  </si>
  <si>
    <t>平均</t>
    <rPh sb="0" eb="2">
      <t>ヘイキン</t>
    </rPh>
    <phoneticPr fontId="1"/>
  </si>
  <si>
    <t>順位</t>
    <rPh sb="0" eb="2">
      <t>ジュンイ</t>
    </rPh>
    <phoneticPr fontId="1"/>
  </si>
  <si>
    <t>　</t>
    <phoneticPr fontId="1"/>
  </si>
  <si>
    <t>消費税</t>
    <rPh sb="0" eb="3">
      <t>ショウヒゼイ</t>
    </rPh>
    <phoneticPr fontId="1"/>
  </si>
  <si>
    <t>集計</t>
    <rPh sb="0" eb="2">
      <t>シュウケイ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</si>
</sst>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09]h:mm\ AM/PM;@"/>
    <numFmt numFmtId="177" formatCode="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0" xfId="1" applyNumberFormat="1" applyFont="1" applyBorder="1">
      <alignment vertical="center"/>
    </xf>
    <xf numFmtId="0" fontId="0" fillId="0" borderId="5" xfId="1" applyNumberFormat="1" applyFont="1" applyBorder="1">
      <alignment vertical="center"/>
    </xf>
    <xf numFmtId="0" fontId="0" fillId="0" borderId="18" xfId="1" applyNumberFormat="1" applyFont="1" applyBorder="1">
      <alignment vertical="center"/>
    </xf>
    <xf numFmtId="22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1" xfId="1" applyNumberFormat="1" applyFont="1" applyBorder="1">
      <alignment vertical="center"/>
    </xf>
    <xf numFmtId="177" fontId="0" fillId="0" borderId="1" xfId="1" applyNumberFormat="1" applyFont="1" applyBorder="1">
      <alignment vertical="center"/>
    </xf>
    <xf numFmtId="0" fontId="0" fillId="0" borderId="3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1" applyNumberFormat="1" applyFont="1" applyBorder="1">
      <alignment vertical="center"/>
    </xf>
    <xf numFmtId="0" fontId="0" fillId="0" borderId="9" xfId="1" applyNumberFormat="1" applyFont="1" applyBorder="1">
      <alignment vertical="center"/>
    </xf>
    <xf numFmtId="177" fontId="0" fillId="0" borderId="4" xfId="1" applyNumberFormat="1" applyFont="1" applyBorder="1">
      <alignment vertical="center"/>
    </xf>
    <xf numFmtId="177" fontId="0" fillId="0" borderId="5" xfId="1" applyNumberFormat="1" applyFont="1" applyBorder="1">
      <alignment vertical="center"/>
    </xf>
    <xf numFmtId="0" fontId="0" fillId="0" borderId="25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29" xfId="0" applyBorder="1">
      <alignment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6" fontId="0" fillId="0" borderId="29" xfId="2" applyFont="1" applyBorder="1">
      <alignment vertical="center"/>
    </xf>
    <xf numFmtId="38" fontId="0" fillId="0" borderId="2" xfId="1" applyFont="1" applyBorder="1">
      <alignment vertical="center"/>
    </xf>
    <xf numFmtId="38" fontId="0" fillId="0" borderId="21" xfId="1" applyFont="1" applyBorder="1">
      <alignment vertical="center"/>
    </xf>
    <xf numFmtId="0" fontId="0" fillId="0" borderId="32" xfId="0" applyBorder="1">
      <alignment vertical="center"/>
    </xf>
    <xf numFmtId="0" fontId="0" fillId="0" borderId="28" xfId="0" applyBorder="1">
      <alignment vertical="center"/>
    </xf>
    <xf numFmtId="0" fontId="0" fillId="0" borderId="24" xfId="0" applyBorder="1" applyAlignment="1">
      <alignment horizontal="distributed" vertical="center"/>
    </xf>
    <xf numFmtId="6" fontId="0" fillId="0" borderId="28" xfId="2" applyFont="1" applyBorder="1">
      <alignment vertical="center"/>
    </xf>
    <xf numFmtId="38" fontId="0" fillId="0" borderId="22" xfId="1" applyFont="1" applyBorder="1">
      <alignment vertical="center"/>
    </xf>
    <xf numFmtId="0" fontId="0" fillId="0" borderId="34" xfId="0" applyBorder="1">
      <alignment vertical="center"/>
    </xf>
    <xf numFmtId="6" fontId="0" fillId="0" borderId="34" xfId="2" applyFont="1" applyBorder="1">
      <alignment vertical="center"/>
    </xf>
    <xf numFmtId="0" fontId="0" fillId="0" borderId="17" xfId="1" applyNumberFormat="1" applyFont="1" applyBorder="1">
      <alignment vertical="center"/>
    </xf>
    <xf numFmtId="0" fontId="0" fillId="0" borderId="19" xfId="1" applyNumberFormat="1" applyFont="1" applyBorder="1">
      <alignment vertical="center"/>
    </xf>
    <xf numFmtId="0" fontId="0" fillId="0" borderId="35" xfId="0" applyBorder="1" applyAlignment="1">
      <alignment horizontal="right" vertical="center"/>
    </xf>
    <xf numFmtId="9" fontId="0" fillId="0" borderId="36" xfId="0" applyNumberFormat="1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9" fontId="0" fillId="0" borderId="1" xfId="0" applyNumberFormat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01D09-8ABF-48E1-A714-BEBFF242117D}">
  <sheetPr>
    <pageSetUpPr fitToPage="1"/>
  </sheetPr>
  <dimension ref="B2:N16"/>
  <sheetViews>
    <sheetView tabSelected="1" zoomScale="130" zoomScaleNormal="130" zoomScalePageLayoutView="115" workbookViewId="0"/>
  </sheetViews>
  <sheetFormatPr defaultColWidth="8.375" defaultRowHeight="18.75" x14ac:dyDescent="0.4"/>
  <cols>
    <col min="2" max="2" width="12.625" customWidth="1"/>
  </cols>
  <sheetData>
    <row r="2" spans="2:14" x14ac:dyDescent="0.4">
      <c r="B2" t="s">
        <v>9</v>
      </c>
    </row>
    <row r="3" spans="2:14" x14ac:dyDescent="0.4">
      <c r="J3" s="12" t="s">
        <v>10</v>
      </c>
      <c r="L3" s="11"/>
      <c r="M3" t="s">
        <v>27</v>
      </c>
    </row>
    <row r="4" spans="2:14" x14ac:dyDescent="0.4">
      <c r="B4" s="56" t="s">
        <v>11</v>
      </c>
      <c r="C4" s="56" t="s">
        <v>1</v>
      </c>
      <c r="D4" s="56" t="s">
        <v>12</v>
      </c>
      <c r="E4" s="56"/>
      <c r="F4" s="56"/>
      <c r="G4" s="56"/>
      <c r="H4" s="56"/>
      <c r="I4" s="56"/>
      <c r="J4" s="56"/>
      <c r="K4" s="60" t="s">
        <v>0</v>
      </c>
      <c r="L4" s="56" t="s">
        <v>13</v>
      </c>
      <c r="M4" s="56" t="s">
        <v>14</v>
      </c>
    </row>
    <row r="5" spans="2:14" x14ac:dyDescent="0.4">
      <c r="B5" s="56"/>
      <c r="C5" s="56"/>
      <c r="D5" s="57" t="s">
        <v>2</v>
      </c>
      <c r="E5" s="57" t="s">
        <v>3</v>
      </c>
      <c r="F5" s="57" t="s">
        <v>4</v>
      </c>
      <c r="G5" s="57" t="s">
        <v>5</v>
      </c>
      <c r="H5" s="57" t="s">
        <v>6</v>
      </c>
      <c r="I5" s="57" t="s">
        <v>7</v>
      </c>
      <c r="J5" s="57" t="s">
        <v>8</v>
      </c>
      <c r="K5" s="61" t="s">
        <v>15</v>
      </c>
      <c r="L5" s="56"/>
      <c r="M5" s="56"/>
    </row>
    <row r="6" spans="2:14" x14ac:dyDescent="0.4">
      <c r="B6" s="1" t="s">
        <v>16</v>
      </c>
      <c r="C6" s="1">
        <v>41</v>
      </c>
      <c r="D6" s="1">
        <v>178</v>
      </c>
      <c r="E6" s="1">
        <v>227</v>
      </c>
      <c r="F6" s="1">
        <v>152</v>
      </c>
      <c r="G6" s="1">
        <v>98</v>
      </c>
      <c r="H6" s="1">
        <v>206</v>
      </c>
      <c r="I6" s="1">
        <v>234</v>
      </c>
      <c r="J6" s="1">
        <v>246</v>
      </c>
      <c r="K6" s="1"/>
      <c r="L6" s="1"/>
      <c r="M6" s="1"/>
    </row>
    <row r="7" spans="2:14" x14ac:dyDescent="0.4">
      <c r="B7" s="1" t="s">
        <v>17</v>
      </c>
      <c r="C7" s="1">
        <v>70</v>
      </c>
      <c r="D7" s="1">
        <v>47</v>
      </c>
      <c r="E7" s="1">
        <v>121</v>
      </c>
      <c r="F7" s="1">
        <v>194</v>
      </c>
      <c r="G7" s="1">
        <v>140</v>
      </c>
      <c r="H7" s="1">
        <v>219</v>
      </c>
      <c r="I7" s="1">
        <v>165</v>
      </c>
      <c r="J7" s="1">
        <v>71</v>
      </c>
      <c r="K7" s="1"/>
      <c r="L7" s="1"/>
      <c r="M7" s="1"/>
    </row>
    <row r="8" spans="2:14" x14ac:dyDescent="0.4">
      <c r="B8" s="1" t="s">
        <v>18</v>
      </c>
      <c r="C8" s="1">
        <v>34</v>
      </c>
      <c r="D8" s="1">
        <v>272</v>
      </c>
      <c r="E8" s="1">
        <v>105</v>
      </c>
      <c r="F8" s="1">
        <v>127</v>
      </c>
      <c r="G8" s="1">
        <v>34</v>
      </c>
      <c r="H8" s="1">
        <v>188</v>
      </c>
      <c r="I8" s="1">
        <v>172</v>
      </c>
      <c r="J8" s="1">
        <v>259</v>
      </c>
      <c r="K8" s="1"/>
      <c r="L8" s="1"/>
      <c r="M8" s="1"/>
    </row>
    <row r="9" spans="2:14" x14ac:dyDescent="0.4">
      <c r="B9" s="1" t="s">
        <v>19</v>
      </c>
      <c r="C9" s="1">
        <v>68</v>
      </c>
      <c r="D9" s="1">
        <v>54</v>
      </c>
      <c r="E9" s="1">
        <v>207</v>
      </c>
      <c r="F9" s="1">
        <v>192</v>
      </c>
      <c r="G9" s="1">
        <v>38</v>
      </c>
      <c r="H9" s="1">
        <v>174</v>
      </c>
      <c r="I9" s="1">
        <v>223</v>
      </c>
      <c r="J9" s="1">
        <v>273</v>
      </c>
      <c r="K9" s="1"/>
      <c r="L9" s="1"/>
      <c r="M9" s="1"/>
    </row>
    <row r="10" spans="2:14" x14ac:dyDescent="0.4">
      <c r="B10" s="1" t="s">
        <v>20</v>
      </c>
      <c r="C10" s="1">
        <v>55</v>
      </c>
      <c r="D10" s="1">
        <v>153</v>
      </c>
      <c r="E10" s="1">
        <v>190</v>
      </c>
      <c r="F10" s="1">
        <v>31</v>
      </c>
      <c r="G10" s="1">
        <v>163</v>
      </c>
      <c r="H10" s="1">
        <v>188</v>
      </c>
      <c r="I10" s="1">
        <v>266</v>
      </c>
      <c r="J10" s="1">
        <v>43</v>
      </c>
      <c r="K10" s="1"/>
      <c r="L10" s="1"/>
      <c r="M10" s="1"/>
    </row>
    <row r="11" spans="2:14" x14ac:dyDescent="0.4">
      <c r="B11" s="1" t="s">
        <v>21</v>
      </c>
      <c r="C11" s="1">
        <v>33</v>
      </c>
      <c r="D11" s="1">
        <v>34</v>
      </c>
      <c r="E11" s="1">
        <v>36</v>
      </c>
      <c r="F11" s="1">
        <v>212</v>
      </c>
      <c r="G11" s="1">
        <v>76</v>
      </c>
      <c r="H11" s="1">
        <v>239</v>
      </c>
      <c r="I11" s="1">
        <v>177</v>
      </c>
      <c r="J11" s="1">
        <v>111</v>
      </c>
      <c r="K11" s="1"/>
      <c r="L11" s="1"/>
      <c r="M11" s="1"/>
    </row>
    <row r="12" spans="2:14" x14ac:dyDescent="0.4">
      <c r="B12" s="1" t="s">
        <v>22</v>
      </c>
      <c r="C12" s="1">
        <v>69</v>
      </c>
      <c r="D12" s="1">
        <v>92</v>
      </c>
      <c r="E12" s="1">
        <v>170</v>
      </c>
      <c r="F12" s="1">
        <v>133</v>
      </c>
      <c r="G12" s="1">
        <v>67</v>
      </c>
      <c r="H12" s="1">
        <v>88</v>
      </c>
      <c r="I12" s="1">
        <v>82</v>
      </c>
      <c r="J12" s="1">
        <v>135</v>
      </c>
      <c r="K12" s="1"/>
      <c r="L12" s="1"/>
      <c r="M12" s="1"/>
    </row>
    <row r="13" spans="2:14" x14ac:dyDescent="0.4">
      <c r="C13" s="58" t="s">
        <v>0</v>
      </c>
      <c r="D13" s="1"/>
      <c r="E13" s="1"/>
      <c r="F13" s="1"/>
      <c r="G13" s="1"/>
      <c r="H13" s="1"/>
      <c r="I13" s="1"/>
      <c r="J13" s="1"/>
      <c r="K13" s="1"/>
    </row>
    <row r="14" spans="2:14" x14ac:dyDescent="0.4">
      <c r="C14" s="58" t="s">
        <v>23</v>
      </c>
      <c r="D14" s="1"/>
      <c r="E14" s="1"/>
      <c r="F14" s="1"/>
      <c r="G14" s="1"/>
      <c r="H14" s="1"/>
      <c r="I14" s="1"/>
      <c r="J14" s="1"/>
    </row>
    <row r="15" spans="2:14" x14ac:dyDescent="0.4">
      <c r="C15" s="58" t="s">
        <v>24</v>
      </c>
      <c r="D15" s="1"/>
      <c r="E15" s="1"/>
      <c r="F15" s="1"/>
      <c r="G15" s="1"/>
      <c r="H15" s="1"/>
      <c r="I15" s="1"/>
      <c r="J15" s="1"/>
      <c r="L15" s="58" t="s">
        <v>26</v>
      </c>
      <c r="M15" s="59">
        <v>0.08</v>
      </c>
    </row>
    <row r="16" spans="2:14" x14ac:dyDescent="0.4">
      <c r="N16" t="s">
        <v>25</v>
      </c>
    </row>
  </sheetData>
  <mergeCells count="5">
    <mergeCell ref="L4:L5"/>
    <mergeCell ref="M4:M5"/>
    <mergeCell ref="B4:B5"/>
    <mergeCell ref="C4:C5"/>
    <mergeCell ref="D4:J4"/>
  </mergeCells>
  <phoneticPr fontId="1"/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96" orientation="landscape" r:id="rId1"/>
  <headerFooter>
    <oddHeader xml:space="preserve">&amp;Cぽこそん教室
エクセル編　Level.28&amp;R練習問題2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90D11-FC9A-4D8F-8CE4-567816EC786D}">
  <sheetPr>
    <pageSetUpPr fitToPage="1"/>
  </sheetPr>
  <dimension ref="B2:N16"/>
  <sheetViews>
    <sheetView zoomScale="130" zoomScaleNormal="130" zoomScalePageLayoutView="115" workbookViewId="0"/>
  </sheetViews>
  <sheetFormatPr defaultRowHeight="18.75" x14ac:dyDescent="0.4"/>
  <cols>
    <col min="2" max="2" width="15.625" customWidth="1"/>
    <col min="3" max="3" width="5.375" bestFit="1" customWidth="1"/>
    <col min="4" max="10" width="7.25" bestFit="1" customWidth="1"/>
    <col min="11" max="11" width="5.75" bestFit="1" customWidth="1"/>
    <col min="12" max="12" width="9.5" bestFit="1" customWidth="1"/>
    <col min="13" max="13" width="9.125" bestFit="1" customWidth="1"/>
  </cols>
  <sheetData>
    <row r="2" spans="2:14" x14ac:dyDescent="0.4">
      <c r="B2" t="s">
        <v>9</v>
      </c>
    </row>
    <row r="3" spans="2:14" ht="19.5" thickBot="1" x14ac:dyDescent="0.45">
      <c r="J3" s="12" t="s">
        <v>10</v>
      </c>
      <c r="K3">
        <f>COUNTA(B6:B12)</f>
        <v>7</v>
      </c>
      <c r="L3" s="7">
        <f ca="1">NOW()</f>
        <v>44739.783032060186</v>
      </c>
      <c r="M3" t="s">
        <v>27</v>
      </c>
    </row>
    <row r="4" spans="2:14" x14ac:dyDescent="0.4">
      <c r="B4" s="49" t="s">
        <v>11</v>
      </c>
      <c r="C4" s="51" t="s">
        <v>1</v>
      </c>
      <c r="D4" s="53" t="s">
        <v>12</v>
      </c>
      <c r="E4" s="54"/>
      <c r="F4" s="54"/>
      <c r="G4" s="54"/>
      <c r="H4" s="54"/>
      <c r="I4" s="54"/>
      <c r="J4" s="55"/>
      <c r="K4" s="44" t="s">
        <v>0</v>
      </c>
      <c r="L4" s="45" t="s">
        <v>13</v>
      </c>
      <c r="M4" s="47" t="s">
        <v>14</v>
      </c>
    </row>
    <row r="5" spans="2:14" ht="19.5" thickBot="1" x14ac:dyDescent="0.45">
      <c r="B5" s="50"/>
      <c r="C5" s="52"/>
      <c r="D5" s="4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6" t="s">
        <v>8</v>
      </c>
      <c r="K5" s="43" t="s">
        <v>15</v>
      </c>
      <c r="L5" s="46"/>
      <c r="M5" s="48"/>
    </row>
    <row r="6" spans="2:14" x14ac:dyDescent="0.4">
      <c r="B6" s="34" t="s">
        <v>16</v>
      </c>
      <c r="C6" s="35">
        <v>41</v>
      </c>
      <c r="D6" s="20">
        <v>178</v>
      </c>
      <c r="E6" s="15">
        <v>227</v>
      </c>
      <c r="F6" s="15">
        <v>152</v>
      </c>
      <c r="G6" s="15">
        <v>98</v>
      </c>
      <c r="H6" s="15">
        <v>206</v>
      </c>
      <c r="I6" s="15">
        <v>234</v>
      </c>
      <c r="J6" s="8">
        <v>246</v>
      </c>
      <c r="K6" s="33">
        <f>SUM(D6:J6)</f>
        <v>1341</v>
      </c>
      <c r="L6" s="36">
        <f>ROUND(C6*K6*(1+$M$15),0)</f>
        <v>59379</v>
      </c>
      <c r="M6" s="3" t="str">
        <f>IF(K6&gt;=1000,"","入替検討")</f>
        <v/>
      </c>
    </row>
    <row r="7" spans="2:14" x14ac:dyDescent="0.4">
      <c r="B7" s="23" t="s">
        <v>17</v>
      </c>
      <c r="C7" s="29">
        <v>70</v>
      </c>
      <c r="D7" s="19">
        <v>47</v>
      </c>
      <c r="E7" s="13">
        <v>121</v>
      </c>
      <c r="F7" s="13">
        <v>194</v>
      </c>
      <c r="G7" s="13">
        <v>140</v>
      </c>
      <c r="H7" s="13">
        <v>219</v>
      </c>
      <c r="I7" s="13">
        <v>165</v>
      </c>
      <c r="J7" s="9">
        <v>71</v>
      </c>
      <c r="K7" s="25">
        <f t="shared" ref="K7:K13" si="0">SUM(D7:J7)</f>
        <v>957</v>
      </c>
      <c r="L7" s="30">
        <f>ROUND(C7*K7*(1+$M$15),0)</f>
        <v>72349</v>
      </c>
      <c r="M7" s="2" t="str">
        <f t="shared" ref="M7:M12" si="1">IF(K7&gt;=1000,"","入替検討")</f>
        <v>入替検討</v>
      </c>
    </row>
    <row r="8" spans="2:14" x14ac:dyDescent="0.4">
      <c r="B8" s="23" t="s">
        <v>18</v>
      </c>
      <c r="C8" s="29">
        <v>34</v>
      </c>
      <c r="D8" s="19">
        <v>272</v>
      </c>
      <c r="E8" s="13">
        <v>105</v>
      </c>
      <c r="F8" s="13">
        <v>127</v>
      </c>
      <c r="G8" s="13">
        <v>34</v>
      </c>
      <c r="H8" s="13">
        <v>188</v>
      </c>
      <c r="I8" s="13">
        <v>172</v>
      </c>
      <c r="J8" s="9">
        <v>259</v>
      </c>
      <c r="K8" s="25">
        <f t="shared" si="0"/>
        <v>1157</v>
      </c>
      <c r="L8" s="30">
        <f t="shared" ref="L8:L12" si="2">ROUND(C8*K8*(1+$M$15),0)</f>
        <v>42485</v>
      </c>
      <c r="M8" s="2" t="str">
        <f t="shared" si="1"/>
        <v/>
      </c>
    </row>
    <row r="9" spans="2:14" x14ac:dyDescent="0.4">
      <c r="B9" s="23" t="s">
        <v>19</v>
      </c>
      <c r="C9" s="29">
        <v>68</v>
      </c>
      <c r="D9" s="19">
        <v>54</v>
      </c>
      <c r="E9" s="13">
        <v>207</v>
      </c>
      <c r="F9" s="13">
        <v>192</v>
      </c>
      <c r="G9" s="13">
        <v>38</v>
      </c>
      <c r="H9" s="13">
        <v>174</v>
      </c>
      <c r="I9" s="13">
        <v>223</v>
      </c>
      <c r="J9" s="9">
        <v>273</v>
      </c>
      <c r="K9" s="25">
        <f t="shared" si="0"/>
        <v>1161</v>
      </c>
      <c r="L9" s="30">
        <f t="shared" si="2"/>
        <v>85264</v>
      </c>
      <c r="M9" s="2" t="str">
        <f t="shared" si="1"/>
        <v/>
      </c>
    </row>
    <row r="10" spans="2:14" x14ac:dyDescent="0.4">
      <c r="B10" s="23" t="s">
        <v>20</v>
      </c>
      <c r="C10" s="29">
        <v>55</v>
      </c>
      <c r="D10" s="19">
        <v>153</v>
      </c>
      <c r="E10" s="13">
        <v>190</v>
      </c>
      <c r="F10" s="13">
        <v>31</v>
      </c>
      <c r="G10" s="13">
        <v>163</v>
      </c>
      <c r="H10" s="13">
        <v>188</v>
      </c>
      <c r="I10" s="13">
        <v>266</v>
      </c>
      <c r="J10" s="9">
        <v>43</v>
      </c>
      <c r="K10" s="25">
        <f t="shared" si="0"/>
        <v>1034</v>
      </c>
      <c r="L10" s="30">
        <f t="shared" si="2"/>
        <v>61420</v>
      </c>
      <c r="M10" s="2" t="str">
        <f t="shared" si="1"/>
        <v/>
      </c>
    </row>
    <row r="11" spans="2:14" x14ac:dyDescent="0.4">
      <c r="B11" s="23" t="s">
        <v>21</v>
      </c>
      <c r="C11" s="29">
        <v>33</v>
      </c>
      <c r="D11" s="19">
        <v>34</v>
      </c>
      <c r="E11" s="13">
        <v>36</v>
      </c>
      <c r="F11" s="13">
        <v>212</v>
      </c>
      <c r="G11" s="13">
        <v>76</v>
      </c>
      <c r="H11" s="13">
        <v>239</v>
      </c>
      <c r="I11" s="13">
        <v>177</v>
      </c>
      <c r="J11" s="9">
        <v>111</v>
      </c>
      <c r="K11" s="25">
        <f t="shared" si="0"/>
        <v>885</v>
      </c>
      <c r="L11" s="30">
        <f t="shared" si="2"/>
        <v>31541</v>
      </c>
      <c r="M11" s="2" t="str">
        <f t="shared" si="1"/>
        <v>入替検討</v>
      </c>
    </row>
    <row r="12" spans="2:14" ht="19.5" thickBot="1" x14ac:dyDescent="0.45">
      <c r="B12" s="24" t="s">
        <v>22</v>
      </c>
      <c r="C12" s="38">
        <v>69</v>
      </c>
      <c r="D12" s="39">
        <v>92</v>
      </c>
      <c r="E12" s="40">
        <v>170</v>
      </c>
      <c r="F12" s="40">
        <v>133</v>
      </c>
      <c r="G12" s="40">
        <v>67</v>
      </c>
      <c r="H12" s="40">
        <v>88</v>
      </c>
      <c r="I12" s="40">
        <v>82</v>
      </c>
      <c r="J12" s="10">
        <v>135</v>
      </c>
      <c r="K12" s="37">
        <f t="shared" si="0"/>
        <v>767</v>
      </c>
      <c r="L12" s="31">
        <f t="shared" si="2"/>
        <v>57157</v>
      </c>
      <c r="M12" s="18" t="str">
        <f t="shared" si="1"/>
        <v>入替検討</v>
      </c>
    </row>
    <row r="13" spans="2:14" ht="19.5" thickBot="1" x14ac:dyDescent="0.45">
      <c r="C13" s="26" t="s">
        <v>0</v>
      </c>
      <c r="D13" s="20">
        <f>SUM(D6:D12)</f>
        <v>830</v>
      </c>
      <c r="E13" s="15">
        <f t="shared" ref="E13:J13" si="3">SUM(E6:E12)</f>
        <v>1056</v>
      </c>
      <c r="F13" s="15">
        <f t="shared" si="3"/>
        <v>1041</v>
      </c>
      <c r="G13" s="15">
        <f t="shared" si="3"/>
        <v>616</v>
      </c>
      <c r="H13" s="15">
        <f t="shared" si="3"/>
        <v>1302</v>
      </c>
      <c r="I13" s="15">
        <f t="shared" si="3"/>
        <v>1319</v>
      </c>
      <c r="J13" s="8">
        <f t="shared" si="3"/>
        <v>1138</v>
      </c>
      <c r="K13" s="32">
        <f t="shared" si="0"/>
        <v>7302</v>
      </c>
    </row>
    <row r="14" spans="2:14" ht="19.5" thickBot="1" x14ac:dyDescent="0.45">
      <c r="C14" s="27" t="s">
        <v>23</v>
      </c>
      <c r="D14" s="21">
        <f>AVERAGE(D6:D12)</f>
        <v>118.57142857142857</v>
      </c>
      <c r="E14" s="14">
        <f t="shared" ref="E14:J14" si="4">AVERAGE(E6:E12)</f>
        <v>150.85714285714286</v>
      </c>
      <c r="F14" s="14">
        <f t="shared" si="4"/>
        <v>148.71428571428572</v>
      </c>
      <c r="G14" s="14">
        <f t="shared" si="4"/>
        <v>88</v>
      </c>
      <c r="H14" s="14">
        <f t="shared" si="4"/>
        <v>186</v>
      </c>
      <c r="I14" s="14">
        <f t="shared" si="4"/>
        <v>188.42857142857142</v>
      </c>
      <c r="J14" s="22">
        <f t="shared" si="4"/>
        <v>162.57142857142858</v>
      </c>
    </row>
    <row r="15" spans="2:14" ht="19.5" thickBot="1" x14ac:dyDescent="0.45">
      <c r="C15" s="28" t="s">
        <v>24</v>
      </c>
      <c r="D15" s="16">
        <f>_xlfn.RANK.EQ(D13,$D$13:$J$13,0)</f>
        <v>6</v>
      </c>
      <c r="E15" s="17">
        <f t="shared" ref="E15:J15" si="5">_xlfn.RANK.EQ(E13,$D$13:$J$13,0)</f>
        <v>4</v>
      </c>
      <c r="F15" s="17">
        <f t="shared" si="5"/>
        <v>5</v>
      </c>
      <c r="G15" s="17">
        <f t="shared" si="5"/>
        <v>7</v>
      </c>
      <c r="H15" s="17">
        <f>_xlfn.RANK.EQ(H13,$D$13:$J$13,0)</f>
        <v>2</v>
      </c>
      <c r="I15" s="17">
        <f t="shared" si="5"/>
        <v>1</v>
      </c>
      <c r="J15" s="18">
        <f t="shared" si="5"/>
        <v>3</v>
      </c>
      <c r="L15" s="41" t="s">
        <v>26</v>
      </c>
      <c r="M15" s="42">
        <v>0.08</v>
      </c>
    </row>
    <row r="16" spans="2:14" x14ac:dyDescent="0.4">
      <c r="N16" t="s">
        <v>25</v>
      </c>
    </row>
  </sheetData>
  <mergeCells count="5">
    <mergeCell ref="L4:L5"/>
    <mergeCell ref="M4:M5"/>
    <mergeCell ref="B4:B5"/>
    <mergeCell ref="C4:C5"/>
    <mergeCell ref="D4:J4"/>
  </mergeCells>
  <phoneticPr fontId="1"/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&amp;Cぽこそん教室
エクセル編　Level.28&amp;R練習問題2解答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問題</vt:lpstr>
      <vt:lpstr>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2022-05-28T10:31:47Z</cp:lastPrinted>
  <dcterms:created xsi:type="dcterms:W3CDTF">2022-03-03T09:46:43Z</dcterms:created>
  <dcterms:modified xsi:type="dcterms:W3CDTF">2022-06-27T09:48:04Z</dcterms:modified>
</cp:coreProperties>
</file>